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8_{B4B9E150-B1A9-41B9-8F8A-0A4D29BBCC62}" xr6:coauthVersionLast="47" xr6:coauthVersionMax="47" xr10:uidLastSave="{00000000-0000-0000-0000-000000000000}"/>
  <bookViews>
    <workbookView xWindow="1520" yWindow="600" windowWidth="16490" windowHeight="10200" xr2:uid="{00000000-000D-0000-FFFF-FFFF00000000}"/>
  </bookViews>
  <sheets>
    <sheet name="SLPS PRIC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C9" i="1"/>
  <c r="C5" i="1" l="1"/>
  <c r="C6" i="1" s="1"/>
  <c r="H6" i="1" s="1"/>
  <c r="H7" i="1" l="1"/>
  <c r="H8" i="1" s="1"/>
  <c r="H10" i="1" s="1"/>
  <c r="H11" i="1" s="1"/>
  <c r="H13" i="1" s="1"/>
  <c r="C7" i="1"/>
  <c r="C8" i="1" s="1"/>
  <c r="C10" i="1" s="1"/>
  <c r="C17" i="1" s="1"/>
  <c r="C11" i="1" l="1"/>
  <c r="C13" i="1" s="1"/>
</calcChain>
</file>

<file path=xl/sharedStrings.xml><?xml version="1.0" encoding="utf-8"?>
<sst xmlns="http://schemas.openxmlformats.org/spreadsheetml/2006/main" count="19" uniqueCount="19">
  <si>
    <t>List Price</t>
  </si>
  <si>
    <t>Sell Price</t>
  </si>
  <si>
    <t>Rounded Sale Price</t>
  </si>
  <si>
    <t>Collected Amount</t>
  </si>
  <si>
    <t>Percentage Fee Rate</t>
  </si>
  <si>
    <t>Fixed Amt DPI</t>
  </si>
  <si>
    <t>Percentage Fee Amount</t>
  </si>
  <si>
    <t>Percentage Rounded Fee Amount (Bankers)</t>
  </si>
  <si>
    <t>Fixed DPI Fee Amount</t>
  </si>
  <si>
    <t>Total Fee Amount</t>
  </si>
  <si>
    <t>&lt;----- Enter the original item price here</t>
  </si>
  <si>
    <t>&lt;------ This is the price to enter on MSB</t>
  </si>
  <si>
    <t>&lt;------ This is what the deposit amount will be, it should match the item price</t>
  </si>
  <si>
    <t>Enter the published District % Rate in B1</t>
  </si>
  <si>
    <t>Enter the published District $ DPI  Rate in B2</t>
  </si>
  <si>
    <t>Only edit B1, B2,  and B4 as needed</t>
  </si>
  <si>
    <t>Want a Surplus enter this amount for the item price</t>
  </si>
  <si>
    <t>&lt;------ This is what the deposit amount will be</t>
  </si>
  <si>
    <t>&lt;------ This is what your profit will 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</si>
</sst>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%"/>
    <numFmt numFmtId="165" formatCode="_(&quot;$&quot;* #,##0.0000_);_(&quot;$&quot;* \(#,##0.0000\);_(&quot;$&quot;* &quot;-&quot;??_);_(@_)"/>
    <numFmt numFmtId="166" formatCode="_(&quot;$&quot;* #,##0.0000_);_(&quot;$&quot;* \(#,##0.0000\);_(&quot;$&quot;* &quot;-&quot;??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4" borderId="0" applyNumberFormat="0" applyBorder="0" applyAlignment="0" applyProtection="0"/>
    <xf numFmtId="0" fontId="5" fillId="7" borderId="0" applyNumberFormat="0" applyBorder="0" applyAlignment="0" applyProtection="0"/>
  </cellStyleXfs>
  <cellXfs count="17">
    <xf numFmtId="0" fontId="0" fillId="0" borderId="0" xfId="0"/>
    <xf numFmtId="165" fontId="0" fillId="0" borderId="0" xfId="0" applyNumberFormat="1"/>
    <xf numFmtId="164" fontId="0" fillId="2" borderId="0" xfId="2" applyNumberFormat="1" applyFont="1" applyFill="1"/>
    <xf numFmtId="44" fontId="0" fillId="3" borderId="0" xfId="0" applyNumberFormat="1" applyFill="1"/>
    <xf numFmtId="44" fontId="0" fillId="2" borderId="0" xfId="1" applyFont="1" applyFill="1"/>
    <xf numFmtId="44" fontId="0" fillId="0" borderId="0" xfId="0" applyNumberFormat="1"/>
    <xf numFmtId="44" fontId="0" fillId="0" borderId="0" xfId="1" applyFont="1"/>
    <xf numFmtId="44" fontId="0" fillId="5" borderId="0" xfId="0" applyNumberFormat="1" applyFill="1"/>
    <xf numFmtId="44" fontId="0" fillId="6" borderId="0" xfId="1" applyFont="1" applyFill="1"/>
    <xf numFmtId="0" fontId="2" fillId="4" borderId="0" xfId="3"/>
    <xf numFmtId="0" fontId="3" fillId="0" borderId="0" xfId="0" applyFont="1"/>
    <xf numFmtId="0" fontId="4" fillId="0" borderId="0" xfId="0" applyFont="1"/>
    <xf numFmtId="0" fontId="5" fillId="7" borderId="0" xfId="4"/>
    <xf numFmtId="44" fontId="3" fillId="0" borderId="0" xfId="0" applyNumberFormat="1" applyFont="1"/>
    <xf numFmtId="44" fontId="5" fillId="7" borderId="0" xfId="4" applyNumberFormat="1"/>
    <xf numFmtId="166" fontId="0" fillId="0" borderId="0" xfId="0" applyNumberFormat="1"/>
    <xf numFmtId="0" fontId="0" fillId="8" borderId="0" xfId="0" applyFill="1"/>
  </cellXfs>
  <cellStyles count="5">
    <cellStyle name="Bad" xfId="4" builtinId="27"/>
    <cellStyle name="Currency" xfId="1" builtinId="4"/>
    <cellStyle name="Neutral" xfId="3" builtinId="28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A10" sqref="A10"/>
    </sheetView>
  </sheetViews>
  <sheetFormatPr defaultRowHeight="14.5" x14ac:dyDescent="0.35"/>
  <cols>
    <col min="1" max="1" width="36.6328125" bestFit="1" customWidth="1"/>
    <col min="2" max="2" width="12.54296875" bestFit="1" customWidth="1"/>
    <col min="3" max="3" width="17.36328125" customWidth="1"/>
    <col min="8" max="8" width="43.453125" bestFit="1" customWidth="1"/>
  </cols>
  <sheetData>
    <row r="1" spans="1:9" x14ac:dyDescent="0.35">
      <c r="A1" t="s">
        <v>4</v>
      </c>
      <c r="B1" s="2">
        <v>4.5999999999999999E-2</v>
      </c>
      <c r="C1" s="9" t="s">
        <v>13</v>
      </c>
    </row>
    <row r="2" spans="1:9" x14ac:dyDescent="0.35">
      <c r="A2" t="s">
        <v>5</v>
      </c>
      <c r="B2" s="4">
        <v>0.4</v>
      </c>
      <c r="C2" s="9" t="s">
        <v>14</v>
      </c>
    </row>
    <row r="4" spans="1:9" x14ac:dyDescent="0.35">
      <c r="A4" s="16" t="s">
        <v>0</v>
      </c>
      <c r="B4" s="3">
        <v>0</v>
      </c>
      <c r="C4" s="9" t="s">
        <v>10</v>
      </c>
    </row>
    <row r="5" spans="1:9" x14ac:dyDescent="0.35">
      <c r="A5" t="s">
        <v>1</v>
      </c>
      <c r="C5">
        <f>B4/(1-B1)+(B2+(B2*(B1*(1+B1))))</f>
        <v>0.41924640000000002</v>
      </c>
      <c r="H5" s="12" t="s">
        <v>16</v>
      </c>
    </row>
    <row r="6" spans="1:9" x14ac:dyDescent="0.35">
      <c r="A6" t="s">
        <v>2</v>
      </c>
      <c r="B6" s="6"/>
      <c r="C6" s="8">
        <f>ROUND(C5,2)</f>
        <v>0.42</v>
      </c>
      <c r="D6" s="10" t="s">
        <v>11</v>
      </c>
      <c r="H6" s="13">
        <f>ROUNDUP(C6,0)</f>
        <v>1</v>
      </c>
    </row>
    <row r="7" spans="1:9" x14ac:dyDescent="0.35">
      <c r="A7" t="s">
        <v>6</v>
      </c>
      <c r="B7" s="1"/>
      <c r="C7" s="1">
        <f>C6*$B$1</f>
        <v>1.932E-2</v>
      </c>
      <c r="H7" s="1">
        <f>H6*$B$1</f>
        <v>4.5999999999999999E-2</v>
      </c>
    </row>
    <row r="8" spans="1:9" x14ac:dyDescent="0.35">
      <c r="A8" t="s">
        <v>7</v>
      </c>
      <c r="B8" s="1"/>
      <c r="C8" s="1">
        <f t="shared" ref="C8" si="0">IF(AND(ISEVEN(ROUNDDOWN(C7*100,1)),ROUNDDOWN(C7*100,1)&gt;=C7*100),ROUNDDOWN(C7,2),ROUND(C7,2))</f>
        <v>0.02</v>
      </c>
      <c r="H8" s="1">
        <f t="shared" ref="H8" si="1">IF(AND(ISEVEN(ROUNDDOWN(H7*100,1)),ROUNDDOWN(H7*100,1)&gt;=H7*100),ROUNDDOWN(H7,2),ROUND(H7,2))</f>
        <v>0.04</v>
      </c>
    </row>
    <row r="9" spans="1:9" x14ac:dyDescent="0.35">
      <c r="A9" t="s">
        <v>8</v>
      </c>
      <c r="B9" s="1"/>
      <c r="C9" s="1">
        <f>$B$2</f>
        <v>0.4</v>
      </c>
      <c r="H9" s="1">
        <f>$B$2</f>
        <v>0.4</v>
      </c>
    </row>
    <row r="10" spans="1:9" x14ac:dyDescent="0.35">
      <c r="A10" t="s">
        <v>9</v>
      </c>
      <c r="B10" s="1"/>
      <c r="C10" s="1">
        <f t="shared" ref="C10" si="2">C8+C9</f>
        <v>0.42000000000000004</v>
      </c>
      <c r="H10" s="1">
        <f t="shared" ref="H10" si="3">H8+H9</f>
        <v>0.44</v>
      </c>
    </row>
    <row r="11" spans="1:9" x14ac:dyDescent="0.35">
      <c r="A11" t="s">
        <v>3</v>
      </c>
      <c r="B11" s="5"/>
      <c r="C11" s="7">
        <f t="shared" ref="C11" si="4">C6-C10</f>
        <v>0</v>
      </c>
      <c r="D11" t="s">
        <v>12</v>
      </c>
      <c r="H11" s="14">
        <f t="shared" ref="H11" si="5">H6-H10</f>
        <v>0.56000000000000005</v>
      </c>
      <c r="I11" t="s">
        <v>17</v>
      </c>
    </row>
    <row r="13" spans="1:9" x14ac:dyDescent="0.35">
      <c r="C13" t="str">
        <f>IF($B$4-$C$11=0,"Success","Something is Off")</f>
        <v>Success</v>
      </c>
      <c r="H13" s="13">
        <f>H11-B4</f>
        <v>0.56000000000000005</v>
      </c>
      <c r="I13" t="s">
        <v>18</v>
      </c>
    </row>
    <row r="15" spans="1:9" x14ac:dyDescent="0.35">
      <c r="A15" s="11" t="s">
        <v>15</v>
      </c>
    </row>
    <row r="17" spans="3:3" x14ac:dyDescent="0.35">
      <c r="C17" s="15">
        <f>SUM(B4*1.07)+C10</f>
        <v>0.42000000000000004</v>
      </c>
    </row>
  </sheetData>
  <conditionalFormatting sqref="C13">
    <cfRule type="containsText" dxfId="1" priority="1" operator="containsText" text="Success">
      <formula>NOT(ISERROR(SEARCH("Success",C13)))</formula>
    </cfRule>
    <cfRule type="containsText" dxfId="0" priority="2" operator="containsText" text="Something is Off">
      <formula>NOT(ISERROR(SEARCH("Something is Off",C13)))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SLPS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Tucker, Shawn</dc:creator>
  <cp:lastModifiedBy>Roberts, Derek</cp:lastModifiedBy>
  <dcterms:created xsi:type="dcterms:W3CDTF">2015-11-23T18:35:22Z</dcterms:created>
  <dcterms:modified xsi:type="dcterms:W3CDTF">2025-09-11T14:16:05Z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2f8b2-88d4-454a-ae0a-d915e44763d2_Enabled">
    <vt:lpwstr>true</vt:lpwstr>
  </property>
  <property fmtid="{D5CDD505-2E9C-101B-9397-08002B2CF9AE}" pid="3" name="MSIP_Label_f442f8b2-88d4-454a-ae0a-d915e44763d2_SetDate">
    <vt:lpwstr>2025-09-11T14:08:51Z</vt:lpwstr>
  </property>
  <property fmtid="{D5CDD505-2E9C-101B-9397-08002B2CF9AE}" pid="4" name="MSIP_Label_f442f8b2-88d4-454a-ae0a-d915e44763d2_Method">
    <vt:lpwstr>Standard</vt:lpwstr>
  </property>
  <property fmtid="{D5CDD505-2E9C-101B-9397-08002B2CF9AE}" pid="5" name="MSIP_Label_f442f8b2-88d4-454a-ae0a-d915e44763d2_Name">
    <vt:lpwstr>defa4170-0d19-0005-0003-bc88714345d2</vt:lpwstr>
  </property>
  <property fmtid="{D5CDD505-2E9C-101B-9397-08002B2CF9AE}" pid="6" name="MSIP_Label_f442f8b2-88d4-454a-ae0a-d915e44763d2_SiteId">
    <vt:lpwstr>08e33d6b-a654-486a-80e3-20b190ae22d7</vt:lpwstr>
  </property>
  <property fmtid="{D5CDD505-2E9C-101B-9397-08002B2CF9AE}" pid="7" name="MSIP_Label_f442f8b2-88d4-454a-ae0a-d915e44763d2_ActionId">
    <vt:lpwstr>193cbcf0-a87c-45ce-9f7b-f80dcda3692f</vt:lpwstr>
  </property>
  <property fmtid="{D5CDD505-2E9C-101B-9397-08002B2CF9AE}" pid="8" name="MSIP_Label_f442f8b2-88d4-454a-ae0a-d915e44763d2_ContentBits">
    <vt:lpwstr>0</vt:lpwstr>
  </property>
  <property fmtid="{D5CDD505-2E9C-101B-9397-08002B2CF9AE}" pid="9" name="MSIP_Label_f442f8b2-88d4-454a-ae0a-d915e44763d2_Tag">
    <vt:lpwstr>10, 3, 0, 1</vt:lpwstr>
  </property>
</Properties>
</file>